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474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<sst xmlns="http://schemas.openxmlformats.org/spreadsheetml/2006/main" count="390" uniqueCount="280">
  <si>
    <t>WELL</t>
  </si>
  <si>
    <t>PRODUCT ID</t>
  </si>
  <si>
    <t>GENE SYMBOL</t>
  </si>
  <si>
    <t>CLONE TYPE</t>
  </si>
  <si>
    <t>CLONE INFO</t>
  </si>
  <si>
    <t>CREB Profiling Plate</t>
  </si>
  <si>
    <t>A01</t>
  </si>
  <si>
    <t>S721721</t>
  </si>
  <si>
    <t>TNF</t>
  </si>
  <si>
    <t>BIOMARKER</t>
  </si>
  <si>
    <t>A02</t>
  </si>
  <si>
    <t>S722335</t>
  </si>
  <si>
    <t>ID2</t>
  </si>
  <si>
    <t>A03</t>
  </si>
  <si>
    <t>S720132</t>
  </si>
  <si>
    <t>SGK</t>
  </si>
  <si>
    <t>A04</t>
  </si>
  <si>
    <t>S718984</t>
  </si>
  <si>
    <t>PPP1R15A</t>
  </si>
  <si>
    <t>A05</t>
  </si>
  <si>
    <t>S718674</t>
  </si>
  <si>
    <t>GTF2E1</t>
  </si>
  <si>
    <t>A06</t>
  </si>
  <si>
    <t>S718572</t>
  </si>
  <si>
    <t>PCNA</t>
  </si>
  <si>
    <t>A07</t>
  </si>
  <si>
    <t>S719770</t>
  </si>
  <si>
    <t>GADD45B</t>
  </si>
  <si>
    <t>A08</t>
  </si>
  <si>
    <t>S720373</t>
  </si>
  <si>
    <t>SNF1LK</t>
  </si>
  <si>
    <t>A09</t>
  </si>
  <si>
    <t>S714669</t>
  </si>
  <si>
    <t>ACOX3</t>
  </si>
  <si>
    <t>PATHWAY SET</t>
  </si>
  <si>
    <t>A10</t>
  </si>
  <si>
    <t>S722421</t>
  </si>
  <si>
    <t>NUP50</t>
  </si>
  <si>
    <t>A11</t>
  </si>
  <si>
    <t>S718315</t>
  </si>
  <si>
    <t>APTX</t>
  </si>
  <si>
    <t>A12</t>
  </si>
  <si>
    <t>TC01</t>
  </si>
  <si>
    <t>P1</t>
  </si>
  <si>
    <t>TRANSFECTION CONTROL</t>
  </si>
  <si>
    <t>B01</t>
  </si>
  <si>
    <t>S722349</t>
  </si>
  <si>
    <t>FN1</t>
  </si>
  <si>
    <t>B02</t>
  </si>
  <si>
    <t>S722418</t>
  </si>
  <si>
    <t>B03</t>
  </si>
  <si>
    <t>S721358</t>
  </si>
  <si>
    <t>NEDD9</t>
  </si>
  <si>
    <t>B04</t>
  </si>
  <si>
    <t>S717990</t>
  </si>
  <si>
    <t>INHBA</t>
  </si>
  <si>
    <t>B05</t>
  </si>
  <si>
    <t>S722317</t>
  </si>
  <si>
    <t>AANAT</t>
  </si>
  <si>
    <t>B06</t>
  </si>
  <si>
    <t>S722438</t>
  </si>
  <si>
    <t>PER1</t>
  </si>
  <si>
    <t>B07</t>
  </si>
  <si>
    <t>S722434</t>
  </si>
  <si>
    <t>GOT1</t>
  </si>
  <si>
    <t>B08</t>
  </si>
  <si>
    <t>S722273</t>
  </si>
  <si>
    <t>CREM</t>
  </si>
  <si>
    <t>B09</t>
  </si>
  <si>
    <t>S722982</t>
  </si>
  <si>
    <t>FLJ36888</t>
  </si>
  <si>
    <t>B10</t>
  </si>
  <si>
    <t>S722392</t>
  </si>
  <si>
    <t>CEBPD</t>
  </si>
  <si>
    <t>B11</t>
  </si>
  <si>
    <t>S722313</t>
  </si>
  <si>
    <t>RRAD</t>
  </si>
  <si>
    <t>B12</t>
  </si>
  <si>
    <t>TC02</t>
  </si>
  <si>
    <t>P2</t>
  </si>
  <si>
    <t>C01</t>
  </si>
  <si>
    <t>S721401</t>
  </si>
  <si>
    <t>EXO1</t>
  </si>
  <si>
    <t>C02</t>
  </si>
  <si>
    <t>S722293</t>
  </si>
  <si>
    <t>SRPR</t>
  </si>
  <si>
    <t>C03</t>
  </si>
  <si>
    <t>S718946</t>
  </si>
  <si>
    <t>EIF2B1</t>
  </si>
  <si>
    <t>C04</t>
  </si>
  <si>
    <t>S722348</t>
  </si>
  <si>
    <t>C05</t>
  </si>
  <si>
    <t>S722308</t>
  </si>
  <si>
    <t>RPS6KA5</t>
  </si>
  <si>
    <t>C06</t>
  </si>
  <si>
    <t>S722268</t>
  </si>
  <si>
    <t>PMVK</t>
  </si>
  <si>
    <t>C07</t>
  </si>
  <si>
    <t>S722970</t>
  </si>
  <si>
    <t>NO_ANNOTATION</t>
  </si>
  <si>
    <t>C08</t>
  </si>
  <si>
    <t>S722274</t>
  </si>
  <si>
    <t>C09</t>
  </si>
  <si>
    <t>S722435</t>
  </si>
  <si>
    <t>NUP98</t>
  </si>
  <si>
    <t>C10</t>
  </si>
  <si>
    <t>S714878</t>
  </si>
  <si>
    <t>C11</t>
  </si>
  <si>
    <t>S719545</t>
  </si>
  <si>
    <t>NFKBIB</t>
  </si>
  <si>
    <t>C12</t>
  </si>
  <si>
    <t>TC03</t>
  </si>
  <si>
    <t>P3</t>
  </si>
  <si>
    <t>D01</t>
  </si>
  <si>
    <t>S722318</t>
  </si>
  <si>
    <t>D02</t>
  </si>
  <si>
    <t>S722428</t>
  </si>
  <si>
    <t>ABT1</t>
  </si>
  <si>
    <t>D03</t>
  </si>
  <si>
    <t>S718751</t>
  </si>
  <si>
    <t>RECQL5</t>
  </si>
  <si>
    <t>D04</t>
  </si>
  <si>
    <t>S722411</t>
  </si>
  <si>
    <t>PC</t>
  </si>
  <si>
    <t>D05</t>
  </si>
  <si>
    <t>S722424</t>
  </si>
  <si>
    <t>PPARGC1A</t>
  </si>
  <si>
    <t>D06</t>
  </si>
  <si>
    <t>S722264</t>
  </si>
  <si>
    <t>ATF3</t>
  </si>
  <si>
    <t>D07</t>
  </si>
  <si>
    <t>S719565</t>
  </si>
  <si>
    <t>MYC</t>
  </si>
  <si>
    <t>D08</t>
  </si>
  <si>
    <t>S721978</t>
  </si>
  <si>
    <t>D09</t>
  </si>
  <si>
    <t>S720206</t>
  </si>
  <si>
    <t>PTP4A1</t>
  </si>
  <si>
    <t>D10</t>
  </si>
  <si>
    <t>S718177</t>
  </si>
  <si>
    <t>BIRC3</t>
  </si>
  <si>
    <t>D11</t>
  </si>
  <si>
    <t>S722347</t>
  </si>
  <si>
    <t>D12</t>
  </si>
  <si>
    <t>TC04</t>
  </si>
  <si>
    <t>P4</t>
  </si>
  <si>
    <t>E01</t>
  </si>
  <si>
    <t>S708841</t>
  </si>
  <si>
    <t>E02</t>
  </si>
  <si>
    <t>S722360</t>
  </si>
  <si>
    <t>U2AF1</t>
  </si>
  <si>
    <t>E03</t>
  </si>
  <si>
    <t>S721711</t>
  </si>
  <si>
    <t>EGF</t>
  </si>
  <si>
    <t>E04</t>
  </si>
  <si>
    <t>S722362</t>
  </si>
  <si>
    <t>E05</t>
  </si>
  <si>
    <t>S715188</t>
  </si>
  <si>
    <t>HMGCR</t>
  </si>
  <si>
    <t>E06</t>
  </si>
  <si>
    <t>S719844</t>
  </si>
  <si>
    <t>HDAC6</t>
  </si>
  <si>
    <t>E07</t>
  </si>
  <si>
    <t>S701257</t>
  </si>
  <si>
    <t>HIST1H3B</t>
  </si>
  <si>
    <t>E08</t>
  </si>
  <si>
    <t>S722979</t>
  </si>
  <si>
    <t>C12orf60</t>
  </si>
  <si>
    <t>E09</t>
  </si>
  <si>
    <t>S720113</t>
  </si>
  <si>
    <t>E10</t>
  </si>
  <si>
    <t>S721728</t>
  </si>
  <si>
    <t>IL6</t>
  </si>
  <si>
    <t>E11</t>
  </si>
  <si>
    <t>S715318</t>
  </si>
  <si>
    <t>E12</t>
  </si>
  <si>
    <t>TC05</t>
  </si>
  <si>
    <t>F01</t>
  </si>
  <si>
    <t>S722334</t>
  </si>
  <si>
    <t>OPA3</t>
  </si>
  <si>
    <t>F02</t>
  </si>
  <si>
    <t>S722980</t>
  </si>
  <si>
    <t>C3orf26</t>
  </si>
  <si>
    <t>F03</t>
  </si>
  <si>
    <t>S718704</t>
  </si>
  <si>
    <t>F04</t>
  </si>
  <si>
    <t>S722336</t>
  </si>
  <si>
    <t>F05</t>
  </si>
  <si>
    <t>S723009</t>
  </si>
  <si>
    <t>BLOC1S2</t>
  </si>
  <si>
    <t>F06</t>
  </si>
  <si>
    <t>S718690</t>
  </si>
  <si>
    <t>PCNP</t>
  </si>
  <si>
    <t>F07</t>
  </si>
  <si>
    <t>S720025</t>
  </si>
  <si>
    <t>F08</t>
  </si>
  <si>
    <t>S722371</t>
  </si>
  <si>
    <t>DNAJB11</t>
  </si>
  <si>
    <t>F09</t>
  </si>
  <si>
    <t>S704499</t>
  </si>
  <si>
    <t>F10</t>
  </si>
  <si>
    <t>S722284</t>
  </si>
  <si>
    <t>NDUFV1</t>
  </si>
  <si>
    <t>F11</t>
  </si>
  <si>
    <t>S722290</t>
  </si>
  <si>
    <t>FAU</t>
  </si>
  <si>
    <t>F12</t>
  </si>
  <si>
    <t>TC06</t>
  </si>
  <si>
    <t>G01</t>
  </si>
  <si>
    <t>S722272</t>
  </si>
  <si>
    <t>G02</t>
  </si>
  <si>
    <t>S722259</t>
  </si>
  <si>
    <t>CYR61</t>
  </si>
  <si>
    <t>G03</t>
  </si>
  <si>
    <t>S722367</t>
  </si>
  <si>
    <t>BHLHB2</t>
  </si>
  <si>
    <t>G04</t>
  </si>
  <si>
    <t>S722999</t>
  </si>
  <si>
    <t>G05</t>
  </si>
  <si>
    <t>S714890</t>
  </si>
  <si>
    <t>NR4A1</t>
  </si>
  <si>
    <t>G06</t>
  </si>
  <si>
    <t>S719111</t>
  </si>
  <si>
    <t>GTF2H1</t>
  </si>
  <si>
    <t>G07</t>
  </si>
  <si>
    <t>S722325</t>
  </si>
  <si>
    <t>PMAIP1</t>
  </si>
  <si>
    <t>G08</t>
  </si>
  <si>
    <t>S721763</t>
  </si>
  <si>
    <t>CYCS</t>
  </si>
  <si>
    <t>G09</t>
  </si>
  <si>
    <t>S721081</t>
  </si>
  <si>
    <t>CKS2</t>
  </si>
  <si>
    <t>G10</t>
  </si>
  <si>
    <t>S703679</t>
  </si>
  <si>
    <t>HIST2H2BE</t>
  </si>
  <si>
    <t>G11</t>
  </si>
  <si>
    <t>S704629</t>
  </si>
  <si>
    <t>KIAA0859</t>
  </si>
  <si>
    <t>G12</t>
  </si>
  <si>
    <t>TC07</t>
  </si>
  <si>
    <t>H01</t>
  </si>
  <si>
    <t>S712369</t>
  </si>
  <si>
    <t>ZC3H10</t>
  </si>
  <si>
    <t>H02</t>
  </si>
  <si>
    <t>S719296</t>
  </si>
  <si>
    <t>DDIT3</t>
  </si>
  <si>
    <t>H03</t>
  </si>
  <si>
    <t>S720315</t>
  </si>
  <si>
    <t>HD</t>
  </si>
  <si>
    <t>H04</t>
  </si>
  <si>
    <t>S722975</t>
  </si>
  <si>
    <t>PPP1R10</t>
  </si>
  <si>
    <t>H05</t>
  </si>
  <si>
    <t>S717373</t>
  </si>
  <si>
    <t>TSC22D4</t>
  </si>
  <si>
    <t>RANDOM CONTROL</t>
  </si>
  <si>
    <t>H06</t>
  </si>
  <si>
    <t>S717654</t>
  </si>
  <si>
    <t>H07</t>
  </si>
  <si>
    <t>S717449</t>
  </si>
  <si>
    <t>POR</t>
  </si>
  <si>
    <t>H08</t>
  </si>
  <si>
    <t>S717355</t>
  </si>
  <si>
    <t>DNAJB9</t>
  </si>
  <si>
    <t>H09</t>
  </si>
  <si>
    <t>S717572</t>
  </si>
  <si>
    <t>POP7</t>
  </si>
  <si>
    <t>H10</t>
  </si>
  <si>
    <t>S717678</t>
  </si>
  <si>
    <t>ACTB</t>
  </si>
  <si>
    <t>H11</t>
  </si>
  <si>
    <t>S721624</t>
  </si>
  <si>
    <t>GAPDH</t>
  </si>
  <si>
    <t>H12</t>
  </si>
  <si>
    <t>TC08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</si>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</sst>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5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6" thickTop="1">
      <c r="A3" s="4" t="s">
        <v>6</v>
      </c>
      <c r="B3" s="4" t="s">
        <v>7</v>
      </c>
      <c r="C3" s="4" t="s">
        <v>8</v>
      </c>
      <c r="D3" s="4" t="s">
        <v>9</v>
      </c>
      <c r="E3" s="5" t="str">
        <f>HYPERLINK("http://switchdb.switchgeargenomics.com/productinfo/id_721721/","Click for Clone Info")</f>
        <v>Click for Clone Info</v>
      </c>
    </row>
    <row r="4" spans="1:5">
      <c r="A4" s="4" t="s">
        <v>10</v>
      </c>
      <c r="B4" s="4" t="s">
        <v>11</v>
      </c>
      <c r="C4" s="4" t="s">
        <v>12</v>
      </c>
      <c r="D4" s="4" t="s">
        <v>9</v>
      </c>
      <c r="E4" s="5" t="str">
        <f>HYPERLINK("http://switchdb.switchgeargenomics.com/productinfo/id_722335/","Click for Clone Info")</f>
        <v>Click for Clone Info</v>
      </c>
    </row>
    <row r="5" spans="1:5">
      <c r="A5" s="4" t="s">
        <v>13</v>
      </c>
      <c r="B5" s="4" t="s">
        <v>14</v>
      </c>
      <c r="C5" s="4" t="s">
        <v>15</v>
      </c>
      <c r="D5" s="4" t="s">
        <v>9</v>
      </c>
      <c r="E5" s="5" t="str">
        <f>HYPERLINK("http://switchdb.switchgeargenomics.com/productinfo/id_720132/","Click for Clone Info")</f>
        <v>Click for Clone Info</v>
      </c>
    </row>
    <row r="6" spans="1:5">
      <c r="A6" s="4" t="s">
        <v>16</v>
      </c>
      <c r="B6" s="4" t="s">
        <v>17</v>
      </c>
      <c r="C6" s="4" t="s">
        <v>18</v>
      </c>
      <c r="D6" s="4" t="s">
        <v>9</v>
      </c>
      <c r="E6" s="5" t="str">
        <f>HYPERLINK("http://switchdb.switchgeargenomics.com/productinfo/id_718984/","Click for Clone Info")</f>
        <v>Click for Clone Info</v>
      </c>
    </row>
    <row r="7" spans="1:5">
      <c r="A7" s="4" t="s">
        <v>19</v>
      </c>
      <c r="B7" s="4" t="s">
        <v>20</v>
      </c>
      <c r="C7" s="4" t="s">
        <v>21</v>
      </c>
      <c r="D7" s="4" t="s">
        <v>9</v>
      </c>
      <c r="E7" s="5" t="str">
        <f>HYPERLINK("http://switchdb.switchgeargenomics.com/productinfo/id_718674/","Click for Clone Info")</f>
        <v>Click for Clone Info</v>
      </c>
    </row>
    <row r="8" spans="1:5">
      <c r="A8" s="4" t="s">
        <v>22</v>
      </c>
      <c r="B8" s="4" t="s">
        <v>23</v>
      </c>
      <c r="C8" s="4" t="s">
        <v>24</v>
      </c>
      <c r="D8" s="4" t="s">
        <v>9</v>
      </c>
      <c r="E8" s="5" t="str">
        <f>HYPERLINK("http://switchdb.switchgeargenomics.com/productinfo/id_718572/","Click for Clone Info")</f>
        <v>Click for Clone Info</v>
      </c>
    </row>
    <row r="9" spans="1:5">
      <c r="A9" s="4" t="s">
        <v>25</v>
      </c>
      <c r="B9" s="4" t="s">
        <v>26</v>
      </c>
      <c r="C9" s="4" t="s">
        <v>27</v>
      </c>
      <c r="D9" s="4" t="s">
        <v>9</v>
      </c>
      <c r="E9" s="5" t="str">
        <f>HYPERLINK("http://switchdb.switchgeargenomics.com/productinfo/id_719770/","Click for Clone Info")</f>
        <v>Click for Clone Info</v>
      </c>
    </row>
    <row r="10" spans="1:5">
      <c r="A10" s="4" t="s">
        <v>28</v>
      </c>
      <c r="B10" s="4" t="s">
        <v>29</v>
      </c>
      <c r="C10" s="4" t="s">
        <v>30</v>
      </c>
      <c r="D10" s="4" t="s">
        <v>9</v>
      </c>
      <c r="E10" s="5" t="str">
        <f>HYPERLINK("http://switchdb.switchgeargenomics.com/productinfo/id_720373/","Click for Clone Info")</f>
        <v>Click for Clone Info</v>
      </c>
    </row>
    <row r="11" spans="1:5">
      <c r="A11" s="4" t="s">
        <v>31</v>
      </c>
      <c r="B11" s="4" t="s">
        <v>32</v>
      </c>
      <c r="C11" s="4" t="s">
        <v>33</v>
      </c>
      <c r="D11" s="4" t="s">
        <v>34</v>
      </c>
      <c r="E11" s="5" t="str">
        <f>HYPERLINK("http://switchdb.switchgeargenomics.com/productinfo/id_714669/","Click for Clone Info")</f>
        <v>Click for Clone Info</v>
      </c>
    </row>
    <row r="12" spans="1:5">
      <c r="A12" s="4" t="s">
        <v>35</v>
      </c>
      <c r="B12" s="4" t="s">
        <v>36</v>
      </c>
      <c r="C12" s="4" t="s">
        <v>37</v>
      </c>
      <c r="D12" s="4" t="s">
        <v>34</v>
      </c>
      <c r="E12" s="5" t="str">
        <f>HYPERLINK("http://switchdb.switchgeargenomics.com/productinfo/id_722421/","Click for Clone Info")</f>
        <v>Click for Clone Info</v>
      </c>
    </row>
    <row r="13" spans="1:5">
      <c r="A13" s="4" t="s">
        <v>38</v>
      </c>
      <c r="B13" s="4" t="s">
        <v>39</v>
      </c>
      <c r="C13" s="4" t="s">
        <v>40</v>
      </c>
      <c r="D13" s="4" t="s">
        <v>34</v>
      </c>
      <c r="E13" s="5" t="str">
        <f>HYPERLINK("http://switchdb.switchgeargenomics.com/productinfo/id_718315/","Click for Clone Info")</f>
        <v>Click for Clone Info</v>
      </c>
    </row>
    <row r="14" spans="1:5">
      <c r="A14" s="6" t="s">
        <v>41</v>
      </c>
      <c r="B14" s="6" t="s">
        <v>42</v>
      </c>
      <c r="C14" s="6" t="s">
        <v>43</v>
      </c>
      <c r="D14" s="6" t="s">
        <v>44</v>
      </c>
      <c r="E14" s="5"/>
    </row>
    <row r="15" spans="1:5">
      <c r="A15" s="4" t="s">
        <v>45</v>
      </c>
      <c r="B15" s="4" t="s">
        <v>46</v>
      </c>
      <c r="C15" s="4" t="s">
        <v>47</v>
      </c>
      <c r="D15" s="4" t="s">
        <v>34</v>
      </c>
      <c r="E15" s="5" t="str">
        <f>HYPERLINK("http://switchdb.switchgeargenomics.com/productinfo/id_722349/","Click for Clone Info")</f>
        <v>Click for Clone Info</v>
      </c>
    </row>
    <row r="16" spans="1:5">
      <c r="A16" s="4" t="s">
        <v>48</v>
      </c>
      <c r="B16" s="4" t="s">
        <v>49</v>
      </c>
      <c r="C16" s="4" t="s">
        <v>47</v>
      </c>
      <c r="D16" s="4" t="s">
        <v>34</v>
      </c>
      <c r="E16" s="5" t="str">
        <f>HYPERLINK("http://switchdb.switchgeargenomics.com/productinfo/id_722418/","Click for Clone Info")</f>
        <v>Click for Clone Info</v>
      </c>
    </row>
    <row r="17" spans="1:5">
      <c r="A17" s="4" t="s">
        <v>50</v>
      </c>
      <c r="B17" s="4" t="s">
        <v>51</v>
      </c>
      <c r="C17" s="4" t="s">
        <v>52</v>
      </c>
      <c r="D17" s="4" t="s">
        <v>34</v>
      </c>
      <c r="E17" s="5" t="str">
        <f>HYPERLINK("http://switchdb.switchgeargenomics.com/productinfo/id_721358/","Click for Clone Info")</f>
        <v>Click for Clone Info</v>
      </c>
    </row>
    <row r="18" spans="1:5">
      <c r="A18" s="4" t="s">
        <v>53</v>
      </c>
      <c r="B18" s="4" t="s">
        <v>54</v>
      </c>
      <c r="C18" s="4" t="s">
        <v>55</v>
      </c>
      <c r="D18" s="4" t="s">
        <v>34</v>
      </c>
      <c r="E18" s="5" t="str">
        <f>HYPERLINK("http://switchdb.switchgeargenomics.com/productinfo/id_717990/","Click for Clone Info")</f>
        <v>Click for Clone Info</v>
      </c>
    </row>
    <row r="19" spans="1:5">
      <c r="A19" s="4" t="s">
        <v>56</v>
      </c>
      <c r="B19" s="4" t="s">
        <v>57</v>
      </c>
      <c r="C19" s="4" t="s">
        <v>58</v>
      </c>
      <c r="D19" s="4" t="s">
        <v>34</v>
      </c>
      <c r="E19" s="5" t="str">
        <f>HYPERLINK("http://switchdb.switchgeargenomics.com/productinfo/id_722317/","Click for Clone Info")</f>
        <v>Click for Clone Info</v>
      </c>
    </row>
    <row r="20" spans="1:5">
      <c r="A20" s="4" t="s">
        <v>59</v>
      </c>
      <c r="B20" s="4" t="s">
        <v>60</v>
      </c>
      <c r="C20" s="4" t="s">
        <v>61</v>
      </c>
      <c r="D20" s="4" t="s">
        <v>34</v>
      </c>
      <c r="E20" s="5" t="str">
        <f>HYPERLINK("http://switchdb.switchgeargenomics.com/productinfo/id_722438/","Click for Clone Info")</f>
        <v>Click for Clone Info</v>
      </c>
    </row>
    <row r="21" spans="1:5">
      <c r="A21" s="4" t="s">
        <v>62</v>
      </c>
      <c r="B21" s="4" t="s">
        <v>63</v>
      </c>
      <c r="C21" s="4" t="s">
        <v>64</v>
      </c>
      <c r="D21" s="4" t="s">
        <v>34</v>
      </c>
      <c r="E21" s="5" t="str">
        <f>HYPERLINK("http://switchdb.switchgeargenomics.com/productinfo/id_722434/","Click for Clone Info")</f>
        <v>Click for Clone Info</v>
      </c>
    </row>
    <row r="22" spans="1:5">
      <c r="A22" s="4" t="s">
        <v>65</v>
      </c>
      <c r="B22" s="4" t="s">
        <v>66</v>
      </c>
      <c r="C22" s="4" t="s">
        <v>67</v>
      </c>
      <c r="D22" s="4" t="s">
        <v>34</v>
      </c>
      <c r="E22" s="5" t="str">
        <f>HYPERLINK("http://switchdb.switchgeargenomics.com/productinfo/id_722273/","Click for Clone Info")</f>
        <v>Click for Clone Info</v>
      </c>
    </row>
    <row r="23" spans="1:5">
      <c r="A23" s="4" t="s">
        <v>68</v>
      </c>
      <c r="B23" s="4" t="s">
        <v>69</v>
      </c>
      <c r="C23" s="4" t="s">
        <v>70</v>
      </c>
      <c r="D23" s="4" t="s">
        <v>34</v>
      </c>
      <c r="E23" s="5" t="str">
        <f>HYPERLINK("http://switchdb.switchgeargenomics.com/productinfo/id_722982/","Click for Clone Info")</f>
        <v>Click for Clone Info</v>
      </c>
    </row>
    <row r="24" spans="1:5">
      <c r="A24" s="4" t="s">
        <v>71</v>
      </c>
      <c r="B24" s="4" t="s">
        <v>72</v>
      </c>
      <c r="C24" s="4" t="s">
        <v>73</v>
      </c>
      <c r="D24" s="4" t="s">
        <v>34</v>
      </c>
      <c r="E24" s="5" t="str">
        <f>HYPERLINK("http://switchdb.switchgeargenomics.com/productinfo/id_722392/","Click for Clone Info")</f>
        <v>Click for Clone Info</v>
      </c>
    </row>
    <row r="25" spans="1:5">
      <c r="A25" s="4" t="s">
        <v>74</v>
      </c>
      <c r="B25" s="4" t="s">
        <v>75</v>
      </c>
      <c r="C25" s="4" t="s">
        <v>76</v>
      </c>
      <c r="D25" s="4" t="s">
        <v>34</v>
      </c>
      <c r="E25" s="5" t="str">
        <f>HYPERLINK("http://switchdb.switchgeargenomics.com/productinfo/id_722313/","Click for Clone Info")</f>
        <v>Click for Clone Info</v>
      </c>
    </row>
    <row r="26" spans="1:5">
      <c r="A26" s="6" t="s">
        <v>77</v>
      </c>
      <c r="B26" s="6" t="s">
        <v>78</v>
      </c>
      <c r="C26" s="6" t="s">
        <v>79</v>
      </c>
      <c r="D26" s="6" t="s">
        <v>44</v>
      </c>
      <c r="E26" s="5"/>
    </row>
    <row r="27" spans="1:5">
      <c r="A27" s="4" t="s">
        <v>80</v>
      </c>
      <c r="B27" s="4" t="s">
        <v>81</v>
      </c>
      <c r="C27" s="4" t="s">
        <v>82</v>
      </c>
      <c r="D27" s="4" t="s">
        <v>34</v>
      </c>
      <c r="E27" s="5" t="str">
        <f>HYPERLINK("http://switchdb.switchgeargenomics.com/productinfo/id_721401/","Click for Clone Info")</f>
        <v>Click for Clone Info</v>
      </c>
    </row>
    <row r="28" spans="1:5">
      <c r="A28" s="4" t="s">
        <v>83</v>
      </c>
      <c r="B28" s="4" t="s">
        <v>84</v>
      </c>
      <c r="C28" s="4" t="s">
        <v>85</v>
      </c>
      <c r="D28" s="4" t="s">
        <v>34</v>
      </c>
      <c r="E28" s="5" t="str">
        <f>HYPERLINK("http://switchdb.switchgeargenomics.com/productinfo/id_722293/","Click for Clone Info")</f>
        <v>Click for Clone Info</v>
      </c>
    </row>
    <row r="29" spans="1:5">
      <c r="A29" s="4" t="s">
        <v>86</v>
      </c>
      <c r="B29" s="4" t="s">
        <v>87</v>
      </c>
      <c r="C29" s="4" t="s">
        <v>88</v>
      </c>
      <c r="D29" s="4" t="s">
        <v>34</v>
      </c>
      <c r="E29" s="5" t="str">
        <f>HYPERLINK("http://switchdb.switchgeargenomics.com/productinfo/id_718946/","Click for Clone Info")</f>
        <v>Click for Clone Info</v>
      </c>
    </row>
    <row r="30" spans="1:5">
      <c r="A30" s="4" t="s">
        <v>89</v>
      </c>
      <c r="B30" s="4" t="s">
        <v>90</v>
      </c>
      <c r="C30" s="4" t="s">
        <v>47</v>
      </c>
      <c r="D30" s="4" t="s">
        <v>34</v>
      </c>
      <c r="E30" s="5" t="str">
        <f>HYPERLINK("http://switchdb.switchgeargenomics.com/productinfo/id_722348/","Click for Clone Info")</f>
        <v>Click for Clone Info</v>
      </c>
    </row>
    <row r="31" spans="1:5">
      <c r="A31" s="4" t="s">
        <v>91</v>
      </c>
      <c r="B31" s="4" t="s">
        <v>92</v>
      </c>
      <c r="C31" s="4" t="s">
        <v>93</v>
      </c>
      <c r="D31" s="4" t="s">
        <v>34</v>
      </c>
      <c r="E31" s="5" t="str">
        <f>HYPERLINK("http://switchdb.switchgeargenomics.com/productinfo/id_722308/","Click for Clone Info")</f>
        <v>Click for Clone Info</v>
      </c>
    </row>
    <row r="32" spans="1:5">
      <c r="A32" s="4" t="s">
        <v>94</v>
      </c>
      <c r="B32" s="4" t="s">
        <v>95</v>
      </c>
      <c r="C32" s="4" t="s">
        <v>96</v>
      </c>
      <c r="D32" s="4" t="s">
        <v>34</v>
      </c>
      <c r="E32" s="5" t="str">
        <f>HYPERLINK("http://switchdb.switchgeargenomics.com/productinfo/id_722268/","Click for Clone Info")</f>
        <v>Click for Clone Info</v>
      </c>
    </row>
    <row r="33" spans="1:5">
      <c r="A33" s="4" t="s">
        <v>97</v>
      </c>
      <c r="B33" s="4" t="s">
        <v>98</v>
      </c>
      <c r="C33" s="4" t="s">
        <v>99</v>
      </c>
      <c r="D33" s="4" t="s">
        <v>34</v>
      </c>
      <c r="E33" s="5" t="str">
        <f>HYPERLINK("http://switchdb.switchgeargenomics.com/productinfo/id_722970/","Click for Clone Info")</f>
        <v>Click for Clone Info</v>
      </c>
    </row>
    <row r="34" spans="1:5">
      <c r="A34" s="4" t="s">
        <v>100</v>
      </c>
      <c r="B34" s="4" t="s">
        <v>101</v>
      </c>
      <c r="C34" s="4" t="s">
        <v>67</v>
      </c>
      <c r="D34" s="4" t="s">
        <v>34</v>
      </c>
      <c r="E34" s="5" t="str">
        <f>HYPERLINK("http://switchdb.switchgeargenomics.com/productinfo/id_722274/","Click for Clone Info")</f>
        <v>Click for Clone Info</v>
      </c>
    </row>
    <row r="35" spans="1:5">
      <c r="A35" s="4" t="s">
        <v>102</v>
      </c>
      <c r="B35" s="4" t="s">
        <v>103</v>
      </c>
      <c r="C35" s="4" t="s">
        <v>104</v>
      </c>
      <c r="D35" s="4" t="s">
        <v>34</v>
      </c>
      <c r="E35" s="5" t="str">
        <f>HYPERLINK("http://switchdb.switchgeargenomics.com/productinfo/id_722435/","Click for Clone Info")</f>
        <v>Click for Clone Info</v>
      </c>
    </row>
    <row r="36" spans="1:5">
      <c r="A36" s="4" t="s">
        <v>105</v>
      </c>
      <c r="B36" s="4" t="s">
        <v>106</v>
      </c>
      <c r="C36" s="4" t="s">
        <v>52</v>
      </c>
      <c r="D36" s="4" t="s">
        <v>34</v>
      </c>
      <c r="E36" s="5" t="str">
        <f>HYPERLINK("http://switchdb.switchgeargenomics.com/productinfo/id_714878/","Click for Clone Info")</f>
        <v>Click for Clone Info</v>
      </c>
    </row>
    <row r="37" spans="1:5">
      <c r="A37" s="4" t="s">
        <v>107</v>
      </c>
      <c r="B37" s="4" t="s">
        <v>108</v>
      </c>
      <c r="C37" s="4" t="s">
        <v>109</v>
      </c>
      <c r="D37" s="4" t="s">
        <v>34</v>
      </c>
      <c r="E37" s="5" t="str">
        <f>HYPERLINK("http://switchdb.switchgeargenomics.com/productinfo/id_719545/","Click for Clone Info")</f>
        <v>Click for Clone Info</v>
      </c>
    </row>
    <row r="38" spans="1:5">
      <c r="A38" s="6" t="s">
        <v>110</v>
      </c>
      <c r="B38" s="6" t="s">
        <v>111</v>
      </c>
      <c r="C38" s="6" t="s">
        <v>112</v>
      </c>
      <c r="D38" s="6" t="s">
        <v>44</v>
      </c>
      <c r="E38" s="5"/>
    </row>
    <row r="39" spans="1:5">
      <c r="A39" s="4" t="s">
        <v>113</v>
      </c>
      <c r="B39" s="4" t="s">
        <v>114</v>
      </c>
      <c r="C39" s="4" t="s">
        <v>61</v>
      </c>
      <c r="D39" s="4" t="s">
        <v>34</v>
      </c>
      <c r="E39" s="5" t="str">
        <f>HYPERLINK("http://switchdb.switchgeargenomics.com/productinfo/id_722318/","Click for Clone Info")</f>
        <v>Click for Clone Info</v>
      </c>
    </row>
    <row r="40" spans="1:5">
      <c r="A40" s="4" t="s">
        <v>115</v>
      </c>
      <c r="B40" s="4" t="s">
        <v>116</v>
      </c>
      <c r="C40" s="4" t="s">
        <v>117</v>
      </c>
      <c r="D40" s="4" t="s">
        <v>34</v>
      </c>
      <c r="E40" s="5" t="str">
        <f>HYPERLINK("http://switchdb.switchgeargenomics.com/productinfo/id_722428/","Click for Clone Info")</f>
        <v>Click for Clone Info</v>
      </c>
    </row>
    <row r="41" spans="1:5">
      <c r="A41" s="4" t="s">
        <v>118</v>
      </c>
      <c r="B41" s="4" t="s">
        <v>119</v>
      </c>
      <c r="C41" s="4" t="s">
        <v>120</v>
      </c>
      <c r="D41" s="4" t="s">
        <v>34</v>
      </c>
      <c r="E41" s="5" t="str">
        <f>HYPERLINK("http://switchdb.switchgeargenomics.com/productinfo/id_718751/","Click for Clone Info")</f>
        <v>Click for Clone Info</v>
      </c>
    </row>
    <row r="42" spans="1:5">
      <c r="A42" s="4" t="s">
        <v>121</v>
      </c>
      <c r="B42" s="4" t="s">
        <v>122</v>
      </c>
      <c r="C42" s="4" t="s">
        <v>123</v>
      </c>
      <c r="D42" s="4" t="s">
        <v>34</v>
      </c>
      <c r="E42" s="5" t="str">
        <f>HYPERLINK("http://switchdb.switchgeargenomics.com/productinfo/id_722411/","Click for Clone Info")</f>
        <v>Click for Clone Info</v>
      </c>
    </row>
    <row r="43" spans="1:5">
      <c r="A43" s="4" t="s">
        <v>124</v>
      </c>
      <c r="B43" s="4" t="s">
        <v>125</v>
      </c>
      <c r="C43" s="4" t="s">
        <v>126</v>
      </c>
      <c r="D43" s="4" t="s">
        <v>34</v>
      </c>
      <c r="E43" s="5" t="str">
        <f>HYPERLINK("http://switchdb.switchgeargenomics.com/productinfo/id_722424/","Click for Clone Info")</f>
        <v>Click for Clone Info</v>
      </c>
    </row>
    <row r="44" spans="1:5">
      <c r="A44" s="4" t="s">
        <v>127</v>
      </c>
      <c r="B44" s="4" t="s">
        <v>128</v>
      </c>
      <c r="C44" s="4" t="s">
        <v>129</v>
      </c>
      <c r="D44" s="4" t="s">
        <v>34</v>
      </c>
      <c r="E44" s="5" t="str">
        <f>HYPERLINK("http://switchdb.switchgeargenomics.com/productinfo/id_722264/","Click for Clone Info")</f>
        <v>Click for Clone Info</v>
      </c>
    </row>
    <row r="45" spans="1:5">
      <c r="A45" s="4" t="s">
        <v>130</v>
      </c>
      <c r="B45" s="4" t="s">
        <v>131</v>
      </c>
      <c r="C45" s="4" t="s">
        <v>132</v>
      </c>
      <c r="D45" s="4" t="s">
        <v>34</v>
      </c>
      <c r="E45" s="5" t="str">
        <f>HYPERLINK("http://switchdb.switchgeargenomics.com/productinfo/id_719565/","Click for Clone Info")</f>
        <v>Click for Clone Info</v>
      </c>
    </row>
    <row r="46" spans="1:5">
      <c r="A46" s="4" t="s">
        <v>133</v>
      </c>
      <c r="B46" s="4" t="s">
        <v>134</v>
      </c>
      <c r="C46" s="4" t="s">
        <v>123</v>
      </c>
      <c r="D46" s="4" t="s">
        <v>34</v>
      </c>
      <c r="E46" s="5" t="str">
        <f>HYPERLINK("http://switchdb.switchgeargenomics.com/productinfo/id_721978/","Click for Clone Info")</f>
        <v>Click for Clone Info</v>
      </c>
    </row>
    <row r="47" spans="1:5">
      <c r="A47" s="4" t="s">
        <v>135</v>
      </c>
      <c r="B47" s="4" t="s">
        <v>136</v>
      </c>
      <c r="C47" s="4" t="s">
        <v>137</v>
      </c>
      <c r="D47" s="4" t="s">
        <v>34</v>
      </c>
      <c r="E47" s="5" t="str">
        <f>HYPERLINK("http://switchdb.switchgeargenomics.com/productinfo/id_720206/","Click for Clone Info")</f>
        <v>Click for Clone Info</v>
      </c>
    </row>
    <row r="48" spans="1:5">
      <c r="A48" s="4" t="s">
        <v>138</v>
      </c>
      <c r="B48" s="4" t="s">
        <v>139</v>
      </c>
      <c r="C48" s="4" t="s">
        <v>140</v>
      </c>
      <c r="D48" s="4" t="s">
        <v>34</v>
      </c>
      <c r="E48" s="5" t="str">
        <f>HYPERLINK("http://switchdb.switchgeargenomics.com/productinfo/id_718177/","Click for Clone Info")</f>
        <v>Click for Clone Info</v>
      </c>
    </row>
    <row r="49" spans="1:5">
      <c r="A49" s="4" t="s">
        <v>141</v>
      </c>
      <c r="B49" s="4" t="s">
        <v>142</v>
      </c>
      <c r="C49" s="4" t="s">
        <v>47</v>
      </c>
      <c r="D49" s="4" t="s">
        <v>34</v>
      </c>
      <c r="E49" s="5" t="str">
        <f>HYPERLINK("http://switchdb.switchgeargenomics.com/productinfo/id_722347/","Click for Clone Info")</f>
        <v>Click for Clone Info</v>
      </c>
    </row>
    <row r="50" spans="1:5">
      <c r="A50" s="6" t="s">
        <v>143</v>
      </c>
      <c r="B50" s="6" t="s">
        <v>144</v>
      </c>
      <c r="C50" s="6" t="s">
        <v>145</v>
      </c>
      <c r="D50" s="6" t="s">
        <v>44</v>
      </c>
      <c r="E50" s="5"/>
    </row>
    <row r="51" spans="1:5">
      <c r="A51" s="4" t="s">
        <v>146</v>
      </c>
      <c r="B51" s="4" t="s">
        <v>147</v>
      </c>
      <c r="C51" s="4" t="s">
        <v>99</v>
      </c>
      <c r="D51" s="4" t="s">
        <v>34</v>
      </c>
      <c r="E51" s="5" t="str">
        <f>HYPERLINK("http://switchdb.switchgeargenomics.com/productinfo/id_708841/","Click for Clone Info")</f>
        <v>Click for Clone Info</v>
      </c>
    </row>
    <row r="52" spans="1:5">
      <c r="A52" s="4" t="s">
        <v>148</v>
      </c>
      <c r="B52" s="4" t="s">
        <v>149</v>
      </c>
      <c r="C52" s="4" t="s">
        <v>150</v>
      </c>
      <c r="D52" s="4" t="s">
        <v>34</v>
      </c>
      <c r="E52" s="5" t="str">
        <f>HYPERLINK("http://switchdb.switchgeargenomics.com/productinfo/id_722360/","Click for Clone Info")</f>
        <v>Click for Clone Info</v>
      </c>
    </row>
    <row r="53" spans="1:5">
      <c r="A53" s="4" t="s">
        <v>151</v>
      </c>
      <c r="B53" s="4" t="s">
        <v>152</v>
      </c>
      <c r="C53" s="4" t="s">
        <v>153</v>
      </c>
      <c r="D53" s="4" t="s">
        <v>34</v>
      </c>
      <c r="E53" s="5" t="str">
        <f>HYPERLINK("http://switchdb.switchgeargenomics.com/productinfo/id_721711/","Click for Clone Info")</f>
        <v>Click for Clone Info</v>
      </c>
    </row>
    <row r="54" spans="1:5">
      <c r="A54" s="4" t="s">
        <v>154</v>
      </c>
      <c r="B54" s="4" t="s">
        <v>155</v>
      </c>
      <c r="C54" s="4" t="s">
        <v>37</v>
      </c>
      <c r="D54" s="4" t="s">
        <v>34</v>
      </c>
      <c r="E54" s="5" t="str">
        <f>HYPERLINK("http://switchdb.switchgeargenomics.com/productinfo/id_722362/","Click for Clone Info")</f>
        <v>Click for Clone Info</v>
      </c>
    </row>
    <row r="55" spans="1:5">
      <c r="A55" s="4" t="s">
        <v>156</v>
      </c>
      <c r="B55" s="4" t="s">
        <v>157</v>
      </c>
      <c r="C55" s="4" t="s">
        <v>158</v>
      </c>
      <c r="D55" s="4" t="s">
        <v>34</v>
      </c>
      <c r="E55" s="5" t="str">
        <f>HYPERLINK("http://switchdb.switchgeargenomics.com/productinfo/id_715188/","Click for Clone Info")</f>
        <v>Click for Clone Info</v>
      </c>
    </row>
    <row r="56" spans="1:5">
      <c r="A56" s="4" t="s">
        <v>159</v>
      </c>
      <c r="B56" s="4" t="s">
        <v>160</v>
      </c>
      <c r="C56" s="4" t="s">
        <v>161</v>
      </c>
      <c r="D56" s="4" t="s">
        <v>34</v>
      </c>
      <c r="E56" s="5" t="str">
        <f>HYPERLINK("http://switchdb.switchgeargenomics.com/productinfo/id_719844/","Click for Clone Info")</f>
        <v>Click for Clone Info</v>
      </c>
    </row>
    <row r="57" spans="1:5">
      <c r="A57" s="4" t="s">
        <v>162</v>
      </c>
      <c r="B57" s="4" t="s">
        <v>163</v>
      </c>
      <c r="C57" s="4" t="s">
        <v>164</v>
      </c>
      <c r="D57" s="4" t="s">
        <v>34</v>
      </c>
      <c r="E57" s="5" t="str">
        <f>HYPERLINK("http://switchdb.switchgeargenomics.com/productinfo/id_701257/","Click for Clone Info")</f>
        <v>Click for Clone Info</v>
      </c>
    </row>
    <row r="58" spans="1:5">
      <c r="A58" s="4" t="s">
        <v>165</v>
      </c>
      <c r="B58" s="4" t="s">
        <v>166</v>
      </c>
      <c r="C58" s="4" t="s">
        <v>167</v>
      </c>
      <c r="D58" s="4" t="s">
        <v>34</v>
      </c>
      <c r="E58" s="5" t="str">
        <f>HYPERLINK("http://switchdb.switchgeargenomics.com/productinfo/id_722979/","Click for Clone Info")</f>
        <v>Click for Clone Info</v>
      </c>
    </row>
    <row r="59" spans="1:5">
      <c r="A59" s="4" t="s">
        <v>168</v>
      </c>
      <c r="B59" s="4" t="s">
        <v>169</v>
      </c>
      <c r="C59" s="4" t="s">
        <v>24</v>
      </c>
      <c r="D59" s="4" t="s">
        <v>34</v>
      </c>
      <c r="E59" s="5" t="str">
        <f>HYPERLINK("http://switchdb.switchgeargenomics.com/productinfo/id_720113/","Click for Clone Info")</f>
        <v>Click for Clone Info</v>
      </c>
    </row>
    <row r="60" spans="1:5">
      <c r="A60" s="4" t="s">
        <v>170</v>
      </c>
      <c r="B60" s="4" t="s">
        <v>171</v>
      </c>
      <c r="C60" s="4" t="s">
        <v>172</v>
      </c>
      <c r="D60" s="4" t="s">
        <v>34</v>
      </c>
      <c r="E60" s="5" t="str">
        <f>HYPERLINK("http://switchdb.switchgeargenomics.com/productinfo/id_721728/","Click for Clone Info")</f>
        <v>Click for Clone Info</v>
      </c>
    </row>
    <row r="61" spans="1:5">
      <c r="A61" s="4" t="s">
        <v>173</v>
      </c>
      <c r="B61" s="4" t="s">
        <v>174</v>
      </c>
      <c r="C61" s="4" t="s">
        <v>33</v>
      </c>
      <c r="D61" s="4" t="s">
        <v>34</v>
      </c>
      <c r="E61" s="5" t="str">
        <f>HYPERLINK("http://switchdb.switchgeargenomics.com/productinfo/id_715318/","Click for Clone Info")</f>
        <v>Click for Clone Info</v>
      </c>
    </row>
    <row r="62" spans="1:5">
      <c r="A62" s="6" t="s">
        <v>175</v>
      </c>
      <c r="B62" s="6" t="s">
        <v>176</v>
      </c>
      <c r="C62" s="6" t="s">
        <v>276</v>
      </c>
      <c r="D62" s="6" t="s">
        <v>44</v>
      </c>
      <c r="E62" s="5"/>
    </row>
    <row r="63" spans="1:5">
      <c r="A63" s="4" t="s">
        <v>177</v>
      </c>
      <c r="B63" s="4" t="s">
        <v>178</v>
      </c>
      <c r="C63" s="4" t="s">
        <v>179</v>
      </c>
      <c r="D63" s="4" t="s">
        <v>34</v>
      </c>
      <c r="E63" s="5" t="str">
        <f>HYPERLINK("http://switchdb.switchgeargenomics.com/productinfo/id_722334/","Click for Clone Info")</f>
        <v>Click for Clone Info</v>
      </c>
    </row>
    <row r="64" spans="1:5">
      <c r="A64" s="4" t="s">
        <v>180</v>
      </c>
      <c r="B64" s="4" t="s">
        <v>181</v>
      </c>
      <c r="C64" s="4" t="s">
        <v>182</v>
      </c>
      <c r="D64" s="4" t="s">
        <v>34</v>
      </c>
      <c r="E64" s="5" t="str">
        <f>HYPERLINK("http://switchdb.switchgeargenomics.com/productinfo/id_722980/","Click for Clone Info")</f>
        <v>Click for Clone Info</v>
      </c>
    </row>
    <row r="65" spans="1:5">
      <c r="A65" s="4" t="s">
        <v>183</v>
      </c>
      <c r="B65" s="4" t="s">
        <v>184</v>
      </c>
      <c r="C65" s="4" t="s">
        <v>40</v>
      </c>
      <c r="D65" s="4" t="s">
        <v>34</v>
      </c>
      <c r="E65" s="5" t="str">
        <f>HYPERLINK("http://switchdb.switchgeargenomics.com/productinfo/id_718704/","Click for Clone Info")</f>
        <v>Click for Clone Info</v>
      </c>
    </row>
    <row r="66" spans="1:5">
      <c r="A66" s="4" t="s">
        <v>185</v>
      </c>
      <c r="B66" s="4" t="s">
        <v>186</v>
      </c>
      <c r="C66" s="4" t="s">
        <v>12</v>
      </c>
      <c r="D66" s="4" t="s">
        <v>34</v>
      </c>
      <c r="E66" s="5" t="str">
        <f>HYPERLINK("http://switchdb.switchgeargenomics.com/productinfo/id_722336/","Click for Clone Info")</f>
        <v>Click for Clone Info</v>
      </c>
    </row>
    <row r="67" spans="1:5">
      <c r="A67" s="4" t="s">
        <v>187</v>
      </c>
      <c r="B67" s="4" t="s">
        <v>188</v>
      </c>
      <c r="C67" s="4" t="s">
        <v>189</v>
      </c>
      <c r="D67" s="4" t="s">
        <v>34</v>
      </c>
      <c r="E67" s="5" t="str">
        <f>HYPERLINK("http://switchdb.switchgeargenomics.com/productinfo/id_723009/","Click for Clone Info")</f>
        <v>Click for Clone Info</v>
      </c>
    </row>
    <row r="68" spans="1:5">
      <c r="A68" s="4" t="s">
        <v>190</v>
      </c>
      <c r="B68" s="4" t="s">
        <v>191</v>
      </c>
      <c r="C68" s="4" t="s">
        <v>192</v>
      </c>
      <c r="D68" s="4" t="s">
        <v>34</v>
      </c>
      <c r="E68" s="5" t="str">
        <f>HYPERLINK("http://switchdb.switchgeargenomics.com/productinfo/id_718690/","Click for Clone Info")</f>
        <v>Click for Clone Info</v>
      </c>
    </row>
    <row r="69" spans="1:5">
      <c r="A69" s="4" t="s">
        <v>193</v>
      </c>
      <c r="B69" s="4" t="s">
        <v>194</v>
      </c>
      <c r="C69" s="4" t="s">
        <v>40</v>
      </c>
      <c r="D69" s="4" t="s">
        <v>34</v>
      </c>
      <c r="E69" s="5" t="str">
        <f>HYPERLINK("http://switchdb.switchgeargenomics.com/productinfo/id_720025/","Click for Clone Info")</f>
        <v>Click for Clone Info</v>
      </c>
    </row>
    <row r="70" spans="1:5">
      <c r="A70" s="4" t="s">
        <v>195</v>
      </c>
      <c r="B70" s="4" t="s">
        <v>196</v>
      </c>
      <c r="C70" s="4" t="s">
        <v>197</v>
      </c>
      <c r="D70" s="4" t="s">
        <v>34</v>
      </c>
      <c r="E70" s="5" t="str">
        <f>HYPERLINK("http://switchdb.switchgeargenomics.com/productinfo/id_722371/","Click for Clone Info")</f>
        <v>Click for Clone Info</v>
      </c>
    </row>
    <row r="71" spans="1:5">
      <c r="A71" s="4" t="s">
        <v>198</v>
      </c>
      <c r="B71" s="4" t="s">
        <v>199</v>
      </c>
      <c r="C71" s="4" t="s">
        <v>189</v>
      </c>
      <c r="D71" s="4" t="s">
        <v>34</v>
      </c>
      <c r="E71" s="5" t="str">
        <f>HYPERLINK("http://switchdb.switchgeargenomics.com/productinfo/id_704499/","Click for Clone Info")</f>
        <v>Click for Clone Info</v>
      </c>
    </row>
    <row r="72" spans="1:5">
      <c r="A72" s="4" t="s">
        <v>200</v>
      </c>
      <c r="B72" s="4" t="s">
        <v>201</v>
      </c>
      <c r="C72" s="4" t="s">
        <v>202</v>
      </c>
      <c r="D72" s="4" t="s">
        <v>34</v>
      </c>
      <c r="E72" s="5" t="str">
        <f>HYPERLINK("http://switchdb.switchgeargenomics.com/productinfo/id_722284/","Click for Clone Info")</f>
        <v>Click for Clone Info</v>
      </c>
    </row>
    <row r="73" spans="1:5">
      <c r="A73" s="4" t="s">
        <v>203</v>
      </c>
      <c r="B73" s="4" t="s">
        <v>204</v>
      </c>
      <c r="C73" s="4" t="s">
        <v>205</v>
      </c>
      <c r="D73" s="4" t="s">
        <v>34</v>
      </c>
      <c r="E73" s="5" t="str">
        <f>HYPERLINK("http://switchdb.switchgeargenomics.com/productinfo/id_722290/","Click for Clone Info")</f>
        <v>Click for Clone Info</v>
      </c>
    </row>
    <row r="74" spans="1:5">
      <c r="A74" s="6" t="s">
        <v>206</v>
      </c>
      <c r="B74" s="6" t="s">
        <v>207</v>
      </c>
      <c r="C74" s="6" t="s">
        <v>277</v>
      </c>
      <c r="D74" s="6" t="s">
        <v>44</v>
      </c>
      <c r="E74" s="5"/>
    </row>
    <row r="75" spans="1:5">
      <c r="A75" s="4" t="s">
        <v>208</v>
      </c>
      <c r="B75" s="4" t="s">
        <v>209</v>
      </c>
      <c r="C75" s="4" t="s">
        <v>67</v>
      </c>
      <c r="D75" s="4" t="s">
        <v>34</v>
      </c>
      <c r="E75" s="5" t="str">
        <f>HYPERLINK("http://switchdb.switchgeargenomics.com/productinfo/id_722272/","Click for Clone Info")</f>
        <v>Click for Clone Info</v>
      </c>
    </row>
    <row r="76" spans="1:5">
      <c r="A76" s="4" t="s">
        <v>210</v>
      </c>
      <c r="B76" s="4" t="s">
        <v>211</v>
      </c>
      <c r="C76" s="4" t="s">
        <v>212</v>
      </c>
      <c r="D76" s="4" t="s">
        <v>34</v>
      </c>
      <c r="E76" s="5" t="str">
        <f>HYPERLINK("http://switchdb.switchgeargenomics.com/productinfo/id_722259/","Click for Clone Info")</f>
        <v>Click for Clone Info</v>
      </c>
    </row>
    <row r="77" spans="1:5">
      <c r="A77" s="4" t="s">
        <v>213</v>
      </c>
      <c r="B77" s="4" t="s">
        <v>214</v>
      </c>
      <c r="C77" s="4" t="s">
        <v>215</v>
      </c>
      <c r="D77" s="4" t="s">
        <v>34</v>
      </c>
      <c r="E77" s="5" t="str">
        <f>HYPERLINK("http://switchdb.switchgeargenomics.com/productinfo/id_722367/","Click for Clone Info")</f>
        <v>Click for Clone Info</v>
      </c>
    </row>
    <row r="78" spans="1:5">
      <c r="A78" s="4" t="s">
        <v>216</v>
      </c>
      <c r="B78" s="4" t="s">
        <v>217</v>
      </c>
      <c r="C78" s="4" t="s">
        <v>99</v>
      </c>
      <c r="D78" s="4" t="s">
        <v>34</v>
      </c>
      <c r="E78" s="5" t="str">
        <f>HYPERLINK("http://switchdb.switchgeargenomics.com/productinfo/id_722999/","Click for Clone Info")</f>
        <v>Click for Clone Info</v>
      </c>
    </row>
    <row r="79" spans="1:5">
      <c r="A79" s="4" t="s">
        <v>218</v>
      </c>
      <c r="B79" s="4" t="s">
        <v>219</v>
      </c>
      <c r="C79" s="4" t="s">
        <v>220</v>
      </c>
      <c r="D79" s="4" t="s">
        <v>34</v>
      </c>
      <c r="E79" s="5" t="str">
        <f>HYPERLINK("http://switchdb.switchgeargenomics.com/productinfo/id_714890/","Click for Clone Info")</f>
        <v>Click for Clone Info</v>
      </c>
    </row>
    <row r="80" spans="1:5">
      <c r="A80" s="4" t="s">
        <v>221</v>
      </c>
      <c r="B80" s="4" t="s">
        <v>222</v>
      </c>
      <c r="C80" s="4" t="s">
        <v>223</v>
      </c>
      <c r="D80" s="4" t="s">
        <v>34</v>
      </c>
      <c r="E80" s="5" t="str">
        <f>HYPERLINK("http://switchdb.switchgeargenomics.com/productinfo/id_719111/","Click for Clone Info")</f>
        <v>Click for Clone Info</v>
      </c>
    </row>
    <row r="81" spans="1:5">
      <c r="A81" s="4" t="s">
        <v>224</v>
      </c>
      <c r="B81" s="4" t="s">
        <v>225</v>
      </c>
      <c r="C81" s="4" t="s">
        <v>226</v>
      </c>
      <c r="D81" s="4" t="s">
        <v>34</v>
      </c>
      <c r="E81" s="5" t="str">
        <f>HYPERLINK("http://switchdb.switchgeargenomics.com/productinfo/id_722325/","Click for Clone Info")</f>
        <v>Click for Clone Info</v>
      </c>
    </row>
    <row r="82" spans="1:5">
      <c r="A82" s="4" t="s">
        <v>227</v>
      </c>
      <c r="B82" s="4" t="s">
        <v>228</v>
      </c>
      <c r="C82" s="4" t="s">
        <v>229</v>
      </c>
      <c r="D82" s="4" t="s">
        <v>34</v>
      </c>
      <c r="E82" s="5" t="str">
        <f>HYPERLINK("http://switchdb.switchgeargenomics.com/productinfo/id_721763/","Click for Clone Info")</f>
        <v>Click for Clone Info</v>
      </c>
    </row>
    <row r="83" spans="1:5">
      <c r="A83" s="4" t="s">
        <v>230</v>
      </c>
      <c r="B83" s="4" t="s">
        <v>231</v>
      </c>
      <c r="C83" s="4" t="s">
        <v>232</v>
      </c>
      <c r="D83" s="4" t="s">
        <v>34</v>
      </c>
      <c r="E83" s="5" t="str">
        <f>HYPERLINK("http://switchdb.switchgeargenomics.com/productinfo/id_721081/","Click for Clone Info")</f>
        <v>Click for Clone Info</v>
      </c>
    </row>
    <row r="84" spans="1:5">
      <c r="A84" s="4" t="s">
        <v>233</v>
      </c>
      <c r="B84" s="4" t="s">
        <v>234</v>
      </c>
      <c r="C84" s="4" t="s">
        <v>235</v>
      </c>
      <c r="D84" s="4" t="s">
        <v>34</v>
      </c>
      <c r="E84" s="5" t="str">
        <f>HYPERLINK("http://switchdb.switchgeargenomics.com/productinfo/id_703679/","Click for Clone Info")</f>
        <v>Click for Clone Info</v>
      </c>
    </row>
    <row r="85" spans="1:5">
      <c r="A85" s="4" t="s">
        <v>236</v>
      </c>
      <c r="B85" s="4" t="s">
        <v>237</v>
      </c>
      <c r="C85" s="4" t="s">
        <v>238</v>
      </c>
      <c r="D85" s="4" t="s">
        <v>34</v>
      </c>
      <c r="E85" s="5" t="str">
        <f>HYPERLINK("http://switchdb.switchgeargenomics.com/productinfo/id_704629/","Click for Clone Info")</f>
        <v>Click for Clone Info</v>
      </c>
    </row>
    <row r="86" spans="1:5">
      <c r="A86" s="6" t="s">
        <v>239</v>
      </c>
      <c r="B86" s="6" t="s">
        <v>240</v>
      </c>
      <c r="C86" s="6" t="s">
        <v>278</v>
      </c>
      <c r="D86" s="6" t="s">
        <v>44</v>
      </c>
      <c r="E86" s="5"/>
    </row>
    <row r="87" spans="1:5">
      <c r="A87" s="4" t="s">
        <v>241</v>
      </c>
      <c r="B87" s="4" t="s">
        <v>242</v>
      </c>
      <c r="C87" s="4" t="s">
        <v>243</v>
      </c>
      <c r="D87" s="4" t="s">
        <v>34</v>
      </c>
      <c r="E87" s="5" t="str">
        <f>HYPERLINK("http://switchdb.switchgeargenomics.com/productinfo/id_712369/","Click for Clone Info")</f>
        <v>Click for Clone Info</v>
      </c>
    </row>
    <row r="88" spans="1:5">
      <c r="A88" s="4" t="s">
        <v>244</v>
      </c>
      <c r="B88" s="4" t="s">
        <v>245</v>
      </c>
      <c r="C88" s="4" t="s">
        <v>246</v>
      </c>
      <c r="D88" s="4" t="s">
        <v>34</v>
      </c>
      <c r="E88" s="5" t="str">
        <f>HYPERLINK("http://switchdb.switchgeargenomics.com/productinfo/id_719296/","Click for Clone Info")</f>
        <v>Click for Clone Info</v>
      </c>
    </row>
    <row r="89" spans="1:5">
      <c r="A89" s="4" t="s">
        <v>247</v>
      </c>
      <c r="B89" s="4" t="s">
        <v>248</v>
      </c>
      <c r="C89" s="4" t="s">
        <v>249</v>
      </c>
      <c r="D89" s="4" t="s">
        <v>34</v>
      </c>
      <c r="E89" s="5" t="str">
        <f>HYPERLINK("http://switchdb.switchgeargenomics.com/productinfo/id_720315/","Click for Clone Info")</f>
        <v>Click for Clone Info</v>
      </c>
    </row>
    <row r="90" spans="1:5">
      <c r="A90" s="4" t="s">
        <v>250</v>
      </c>
      <c r="B90" s="4" t="s">
        <v>251</v>
      </c>
      <c r="C90" s="4" t="s">
        <v>252</v>
      </c>
      <c r="D90" s="4" t="s">
        <v>34</v>
      </c>
      <c r="E90" s="5" t="str">
        <f>HYPERLINK("http://switchdb.switchgeargenomics.com/productinfo/id_722975/","Click for Clone Info")</f>
        <v>Click for Clone Info</v>
      </c>
    </row>
    <row r="91" spans="1:5">
      <c r="A91" s="4" t="s">
        <v>253</v>
      </c>
      <c r="B91" s="4" t="s">
        <v>254</v>
      </c>
      <c r="C91" s="4" t="s">
        <v>255</v>
      </c>
      <c r="D91" s="4" t="s">
        <v>256</v>
      </c>
      <c r="E91" s="5" t="str">
        <f>HYPERLINK("http://switchdb.switchgeargenomics.com/productinfo/id_717373/","Click for Clone Info")</f>
        <v>Click for Clone Info</v>
      </c>
    </row>
    <row r="92" spans="1:5">
      <c r="A92" s="4" t="s">
        <v>257</v>
      </c>
      <c r="B92" s="4" t="s">
        <v>258</v>
      </c>
      <c r="C92" s="4" t="s">
        <v>99</v>
      </c>
      <c r="D92" s="4" t="s">
        <v>256</v>
      </c>
      <c r="E92" s="5" t="str">
        <f>HYPERLINK("http://switchdb.switchgeargenomics.com/productinfo/id_717654/","Click for Clone Info")</f>
        <v>Click for Clone Info</v>
      </c>
    </row>
    <row r="93" spans="1:5">
      <c r="A93" s="4" t="s">
        <v>259</v>
      </c>
      <c r="B93" s="4" t="s">
        <v>260</v>
      </c>
      <c r="C93" s="4" t="s">
        <v>261</v>
      </c>
      <c r="D93" s="4" t="s">
        <v>256</v>
      </c>
      <c r="E93" s="5" t="str">
        <f>HYPERLINK("http://switchdb.switchgeargenomics.com/productinfo/id_717449/","Click for Clone Info")</f>
        <v>Click for Clone Info</v>
      </c>
    </row>
    <row r="94" spans="1:5">
      <c r="A94" s="4" t="s">
        <v>262</v>
      </c>
      <c r="B94" s="4" t="s">
        <v>263</v>
      </c>
      <c r="C94" s="4" t="s">
        <v>264</v>
      </c>
      <c r="D94" s="4" t="s">
        <v>256</v>
      </c>
      <c r="E94" s="5" t="str">
        <f>HYPERLINK("http://switchdb.switchgeargenomics.com/productinfo/id_717355/","Click for Clone Info")</f>
        <v>Click for Clone Info</v>
      </c>
    </row>
    <row r="95" spans="1:5">
      <c r="A95" s="4" t="s">
        <v>265</v>
      </c>
      <c r="B95" s="4" t="s">
        <v>266</v>
      </c>
      <c r="C95" s="4" t="s">
        <v>267</v>
      </c>
      <c r="D95" s="4" t="s">
        <v>256</v>
      </c>
      <c r="E95" s="5" t="str">
        <f>HYPERLINK("http://switchdb.switchgeargenomics.com/productinfo/id_717572/","Click for Clone Info")</f>
        <v>Click for Clone Info</v>
      </c>
    </row>
    <row r="96" spans="1:5">
      <c r="A96" s="4" t="s">
        <v>268</v>
      </c>
      <c r="B96" s="4" t="s">
        <v>269</v>
      </c>
      <c r="C96" s="4" t="s">
        <v>270</v>
      </c>
      <c r="D96" s="4" t="s">
        <v>256</v>
      </c>
      <c r="E96" s="5" t="str">
        <f>HYPERLINK("http://switchdb.switchgeargenomics.com/productinfo/id_717678/","Click for Clone Info")</f>
        <v>Click for Clone Info</v>
      </c>
    </row>
    <row r="97" spans="1:5">
      <c r="A97" s="4" t="s">
        <v>271</v>
      </c>
      <c r="B97" s="4" t="s">
        <v>272</v>
      </c>
      <c r="C97" s="4" t="s">
        <v>273</v>
      </c>
      <c r="D97" s="4" t="s">
        <v>256</v>
      </c>
      <c r="E97" s="5" t="str">
        <f>HYPERLINK("http://switchdb.switchgeargenomics.com/productinfo/id_721624/","Click for Clone Info")</f>
        <v>Click for Clone Info</v>
      </c>
    </row>
    <row r="98" spans="1:5">
      <c r="A98" s="7" t="s">
        <v>274</v>
      </c>
      <c r="B98" s="7" t="s">
        <v>275</v>
      </c>
      <c r="C98" s="7" t="s">
        <v>279</v>
      </c>
      <c r="D98" s="7" t="s">
        <v>44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2015-05-12T17:54:17Z</dcterms:modified>
</cp:coreProperties>
</file>